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0E3E9E2E-2163-4F69-B4EF-54DFF57C7514}" xr6:coauthVersionLast="47" xr6:coauthVersionMax="47" xr10:uidLastSave="{00000000-0000-0000-0000-000000000000}"/>
  <bookViews>
    <workbookView xWindow="-120" yWindow="-120" windowWidth="29040" windowHeight="15720" xr2:uid="{62FDBD29-BE06-4670-ABE8-F1429C1E6AAA}"/>
  </bookViews>
  <sheets>
    <sheet name="Калинина" sheetId="1" r:id="rId1"/>
    <sheet name="Общетерапевтическа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5" i="1" l="1"/>
  <c r="S15" i="1"/>
  <c r="Q15" i="1"/>
  <c r="L15" i="1"/>
  <c r="J15" i="1"/>
  <c r="E15" i="1"/>
  <c r="X14" i="1"/>
  <c r="S14" i="1"/>
  <c r="Q14" i="1"/>
  <c r="L14" i="1"/>
  <c r="J14" i="1"/>
  <c r="E14" i="1"/>
  <c r="X13" i="1"/>
  <c r="S13" i="1"/>
  <c r="Q13" i="1"/>
  <c r="L13" i="1"/>
  <c r="J13" i="1"/>
  <c r="E13" i="1"/>
  <c r="X12" i="1"/>
  <c r="S12" i="1"/>
  <c r="Q12" i="1"/>
  <c r="L12" i="1"/>
  <c r="J12" i="1"/>
  <c r="E12" i="1"/>
  <c r="R11" i="1"/>
  <c r="K11" i="1"/>
  <c r="D11" i="1"/>
  <c r="R10" i="1"/>
  <c r="K10" i="1"/>
  <c r="D10" i="1"/>
  <c r="R9" i="1"/>
  <c r="R6" i="1" s="1"/>
  <c r="K9" i="1"/>
  <c r="K6" i="1" s="1"/>
  <c r="D9" i="1"/>
  <c r="D6" i="1" s="1"/>
  <c r="X8" i="1"/>
  <c r="W8" i="1"/>
  <c r="U8" i="1"/>
  <c r="Q8" i="1"/>
  <c r="P8" i="1"/>
  <c r="N8" i="1"/>
  <c r="J8" i="1"/>
  <c r="I8" i="1"/>
  <c r="G8" i="1"/>
  <c r="X6" i="1"/>
  <c r="Q6" i="1"/>
  <c r="J6" i="1"/>
  <c r="U14" i="1" l="1"/>
  <c r="W14" i="1"/>
  <c r="P12" i="1"/>
  <c r="N12" i="1"/>
  <c r="W15" i="1"/>
  <c r="U15" i="1"/>
  <c r="P15" i="1"/>
  <c r="N15" i="1"/>
  <c r="I15" i="1"/>
  <c r="G15" i="1"/>
  <c r="P14" i="1"/>
  <c r="N14" i="1"/>
  <c r="I14" i="1"/>
  <c r="G14" i="1"/>
  <c r="W13" i="1"/>
  <c r="U13" i="1"/>
  <c r="N13" i="1"/>
  <c r="P13" i="1"/>
  <c r="I13" i="1"/>
  <c r="G13" i="1"/>
  <c r="U12" i="1"/>
  <c r="W12" i="1"/>
  <c r="I12" i="1"/>
  <c r="G12" i="1"/>
</calcChain>
</file>

<file path=xl/sharedStrings.xml><?xml version="1.0" encoding="utf-8"?>
<sst xmlns="http://schemas.openxmlformats.org/spreadsheetml/2006/main" count="188" uniqueCount="145">
  <si>
    <t xml:space="preserve">Период </t>
  </si>
  <si>
    <t>с 01.04.2026 по 31.08.2026</t>
  </si>
  <si>
    <t>с 01.09.2026 по 30.11.2026</t>
  </si>
  <si>
    <t>с 01.12.2026 по 31.12.2026</t>
  </si>
  <si>
    <t>Программы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</si>
  <si>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</si>
  <si>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</si>
  <si>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</si>
  <si>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</si>
  <si>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</si>
  <si>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</si>
  <si>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</si>
  <si>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3 до 5 лет</t>
  </si>
  <si>
    <t>Доп. место на ребенка от 3 до 5 лет</t>
  </si>
  <si>
    <t>Основное место на ребенка от 5 до 14 лет</t>
  </si>
  <si>
    <t>Доп. место на ребенка от 5 до 14 лет</t>
  </si>
  <si>
    <t>2К2м1к</t>
  </si>
  <si>
    <t>2 Категория</t>
  </si>
  <si>
    <t xml:space="preserve">2-местный 1-комнатный </t>
  </si>
  <si>
    <t>1К2м1кН</t>
  </si>
  <si>
    <t>1 Категория</t>
  </si>
  <si>
    <t>2-местный 1-комнатный новый</t>
  </si>
  <si>
    <t>1К2м1к</t>
  </si>
  <si>
    <t>2-местный 1-комнатный улучшенный</t>
  </si>
  <si>
    <t>2К1м1к</t>
  </si>
  <si>
    <t xml:space="preserve">1-местный 1-комнатный </t>
  </si>
  <si>
    <t>1К1м1кН</t>
  </si>
  <si>
    <t>1-местный 1-комнатный новый</t>
  </si>
  <si>
    <t>1К1м1к</t>
  </si>
  <si>
    <t>1-местный 1-комнатный улучшенный 26 кв.м.</t>
  </si>
  <si>
    <t>С2м2к..5</t>
  </si>
  <si>
    <t>ДЖУНИОР СЮИТ</t>
  </si>
  <si>
    <t>С2м2к..2</t>
  </si>
  <si>
    <t>Л2м2к713,213,313</t>
  </si>
  <si>
    <t>ЛЮКС</t>
  </si>
  <si>
    <t>Л2м3к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</si>
  <si>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</si>
  <si>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t>Стоимость указана на человека в сутки в рублях</t>
  </si>
  <si>
    <r>
      <t>Цены на санаторно-курортные услуги в санаторий</t>
    </r>
    <r>
      <rPr>
        <b/>
        <sz val="12"/>
        <color indexed="10"/>
        <rFont val="Cambria"/>
        <family val="1"/>
        <charset val="204"/>
      </rPr>
      <t xml:space="preserve"> "им.М.И.Калинина"</t>
    </r>
    <r>
      <rPr>
        <b/>
        <sz val="12"/>
        <rFont val="Cambria"/>
        <family val="1"/>
        <charset val="204"/>
      </rPr>
      <t xml:space="preserve"> на 2026г.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</si>
  <si>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</si>
  <si>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t>2-местный 2-комнатный джуниор сюит с питанием в малом зале, 5 эт.</t>
  </si>
  <si>
    <t>2-местный 2-комнатный джуниор сюит с питанием в малом зале, 2 эт.</t>
  </si>
  <si>
    <t xml:space="preserve">2-местный 2-комнатный люкс № 213, 313, 513, 713, </t>
  </si>
  <si>
    <t xml:space="preserve">2-местный 3-комнатный люкс </t>
  </si>
  <si>
    <t>Медицинские услуги, предоставляемые санаторием и входящие в стоимость путевки.</t>
  </si>
  <si>
    <t>Прием минеральной воды источников:</t>
  </si>
  <si>
    <t>Ессентуки № 17, Ессентуки № 4, Ессентуки Новая.</t>
  </si>
  <si>
    <t>Диетическое питание:</t>
  </si>
  <si>
    <t>Диетическое питание 3-х разовое, для больных находящихся на инсулинотерапии 5-ти разовое. Может быть предоставлено индивидуальное питание (при непереносимости определенных продуктов питания).</t>
  </si>
  <si>
    <t>Диагностика:</t>
  </si>
  <si>
    <t>Анализ крови клинический</t>
  </si>
  <si>
    <t>Анализ мочи общий</t>
  </si>
  <si>
    <t>Электрокардиограмма</t>
  </si>
  <si>
    <t>Ректороманоскопия</t>
  </si>
  <si>
    <t>УЗИ печени, поджелудочной железы, желчного пузыря, селезенки</t>
  </si>
  <si>
    <t>Биохимический анализ крови на:</t>
  </si>
  <si>
    <t>Холестерин общий</t>
  </si>
  <si>
    <t>λ-холестерин</t>
  </si>
  <si>
    <t>ß-липопротеиды</t>
  </si>
  <si>
    <t>Триглицериды</t>
  </si>
  <si>
    <t>ЛПНП (липопротеиды низкой плотности)</t>
  </si>
  <si>
    <t>ЛПВП (липопротеиды высокой плотности)</t>
  </si>
  <si>
    <t>Коэффициент атерогенности</t>
  </si>
  <si>
    <t>Билирубин</t>
  </si>
  <si>
    <t>Трансаминазы (АСТ, ALT)</t>
  </si>
  <si>
    <t>Панкреатическая амилаза</t>
  </si>
  <si>
    <t>Общий белок</t>
  </si>
  <si>
    <t>При наличии сахарного диабета:</t>
  </si>
  <si>
    <t>Анализ крови на сахар</t>
  </si>
  <si>
    <t>Гликемический профиль</t>
  </si>
  <si>
    <t>При наличии показаний проводится консультативная помощь следующих специалистов:</t>
  </si>
  <si>
    <t>Невролога;</t>
  </si>
  <si>
    <t>Гинеколога;</t>
  </si>
  <si>
    <t>Эндокринолога (детского);</t>
  </si>
  <si>
    <t>Эндокринолога (взрослого);</t>
  </si>
  <si>
    <t>Иглорефлексотерапевта;</t>
  </si>
  <si>
    <t>Диетолога;</t>
  </si>
  <si>
    <t>Гастроэнтеролога;</t>
  </si>
  <si>
    <t>Проктолога;</t>
  </si>
  <si>
    <t>Физиотерапевта;</t>
  </si>
  <si>
    <t>Уролога;</t>
  </si>
  <si>
    <t>Стоматолога.</t>
  </si>
  <si>
    <t>Больные сахарным диабетом посещают «Школу сахарного диабета».</t>
  </si>
  <si>
    <t>Больные ожирением посещают «Школу правильного питаниия при ожирении».</t>
  </si>
  <si>
    <t>Лечение:</t>
  </si>
  <si>
    <t>Лечение проводится индивидуально. Каждому пациенту в санатории им. М.И. Калинина подбирается своя программа лечения, которая учитывает основную и сопутствующую патологию, возраст больного, наличие противопоказаний к различным видам лечения, совместимости приема процедур и количества дней пребывания в санатории.</t>
  </si>
  <si>
    <t>Перечень санаторно-курортных услуг входящих в стоимость путевки за наличный расчет для взрослых, в зависимости от срока пребывания.</t>
  </si>
  <si>
    <t>I. Прием врача</t>
  </si>
  <si>
    <t>№</t>
  </si>
  <si>
    <t>Наименование обследований</t>
  </si>
  <si>
    <t>Срок путевки в сутках</t>
  </si>
  <si>
    <t>п/п</t>
  </si>
  <si>
    <t>Прием врача</t>
  </si>
  <si>
    <t>II. Обследование</t>
  </si>
  <si>
    <t>Анализ крови на сахар (по показаниям)</t>
  </si>
  <si>
    <t>Биохимический анализ крови (по показаниям)</t>
  </si>
  <si>
    <t>-</t>
  </si>
  <si>
    <t>Электрокардиография (ЭКГ)</t>
  </si>
  <si>
    <t>Ректороманоскопия (по показаниям)</t>
  </si>
  <si>
    <t>Ультразвуковое исследование (по профилю):</t>
  </si>
  <si>
    <t>0-1</t>
  </si>
  <si>
    <t>печени,</t>
  </si>
  <si>
    <t>желчного пузыря,</t>
  </si>
  <si>
    <t>поджелудочной железы,</t>
  </si>
  <si>
    <t>селезенки (по показаниям)</t>
  </si>
  <si>
    <t>Гинекологический мазок (с целью посещения бассейна)</t>
  </si>
  <si>
    <t> Примечание:</t>
  </si>
  <si>
    <t>« - » означает отсутствие данного вида обследования при оплате путевки в количестве 6 дней.</t>
  </si>
  <si>
    <t>III. Оказание консультативной помощи</t>
  </si>
  <si>
    <t>При острых состояниях вне зависимости от срока лечения неотложная медикаментозная помощь оказывается с момента обращения.</t>
  </si>
  <si>
    <t>Консультативная помощь специалистами при острых состояниях оказывается врачами: эндокринологом, урологом, гинекологом, офтальмологом, неврологом, стоматологом.</t>
  </si>
  <si>
    <t>По показаниям больные так же могут быть направлены, кроме вышеперечисленных специалистов к врачу диетологу, врачу физиотерапевту.</t>
  </si>
  <si>
    <t>IV. Лечение</t>
  </si>
  <si>
    <t>Процедуры:</t>
  </si>
  <si>
    <t>Прием минеральной воды 3 раза в день ежедневно</t>
  </si>
  <si>
    <t>Диетическое питание 3 раза в день</t>
  </si>
  <si>
    <t>Лечебная физкультура</t>
  </si>
  <si>
    <t>Бассейн плавание (30 мин.) или аквааэробика</t>
  </si>
  <si>
    <t>Кислородный коктейль 200 гр 1 раз в день</t>
  </si>
  <si>
    <t>Ванны углекисло-сероводородные или Ванны один вид (по показаниям):</t>
  </si>
  <si>
    <t>2-3</t>
  </si>
  <si>
    <t>4-5</t>
  </si>
  <si>
    <t>6-7</t>
  </si>
  <si>
    <t>8-9</t>
  </si>
  <si>
    <t>жемчужные (хвойные, йодобромные, антистресс, биошофит)</t>
  </si>
  <si>
    <t xml:space="preserve"> пенные с экстрактом каштана</t>
  </si>
  <si>
    <t>жемчужно-пенные (с экстрактом солодки)</t>
  </si>
  <si>
    <t>сухие углекислые</t>
  </si>
  <si>
    <t>Грязелечение (аппликации) - по показаниям 1 зона</t>
  </si>
  <si>
    <t xml:space="preserve"> гальваногрязь или</t>
  </si>
  <si>
    <t>парафинотерапия</t>
  </si>
  <si>
    <t>Гидропатия один вид:</t>
  </si>
  <si>
    <t>циркулярный</t>
  </si>
  <si>
    <t>душ-Шарко</t>
  </si>
  <si>
    <t>восходящий душ</t>
  </si>
  <si>
    <t>подводный душ-массаж</t>
  </si>
  <si>
    <t>общие вихревые ванны</t>
  </si>
  <si>
    <t>Мас­саж один вид:</t>
  </si>
  <si>
    <t xml:space="preserve"> классический ручной 1,5 ед.</t>
  </si>
  <si>
    <t xml:space="preserve"> аппаратный</t>
  </si>
  <si>
    <t>ДЭНАС вертебро</t>
  </si>
  <si>
    <t>Аппаратная физиотерапия (по профилю путевки)</t>
  </si>
  <si>
    <t>Ингаляции щелочные и масляные</t>
  </si>
  <si>
    <t>Неотложное медикаментозное лечение острых состояний в день обращения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</si>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</sst>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indexed="8"/>
      <name val="Cambria"/>
      <family val="1"/>
      <charset val="204"/>
    </font>
    <font>
      <b/>
      <sz val="14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name val="Cambria"/>
      <family val="1"/>
      <charset val="204"/>
    </font>
    <font>
      <b/>
      <sz val="10"/>
      <color rgb="FFFF0000"/>
      <name val="Calibri Light"/>
      <family val="1"/>
      <charset val="204"/>
      <scheme val="major"/>
    </font>
    <font>
      <b/>
      <sz val="10"/>
      <name val="Calibri Light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/>
    </xf>
    <xf numFmtId="3" fontId="11" fillId="0" borderId="14" xfId="0" applyNumberFormat="1" applyFont="1" applyBorder="1" applyAlignment="1">
      <alignment horizontal="center" vertical="center"/>
    </xf>
    <xf numFmtId="3" fontId="11" fillId="0" borderId="15" xfId="0" applyNumberFormat="1" applyFont="1" applyBorder="1" applyAlignment="1">
      <alignment horizontal="center" vertical="center"/>
    </xf>
    <xf numFmtId="3" fontId="11" fillId="0" borderId="1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/>
    </xf>
    <xf numFmtId="3" fontId="11" fillId="0" borderId="20" xfId="0" applyNumberFormat="1" applyFont="1" applyBorder="1" applyAlignment="1">
      <alignment horizontal="center" vertical="center"/>
    </xf>
    <xf numFmtId="3" fontId="11" fillId="0" borderId="21" xfId="0" applyNumberFormat="1" applyFont="1" applyBorder="1" applyAlignment="1">
      <alignment horizontal="center" vertical="center"/>
    </xf>
    <xf numFmtId="3" fontId="11" fillId="0" borderId="22" xfId="0" applyNumberFormat="1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center" vertical="center"/>
    </xf>
    <xf numFmtId="3" fontId="12" fillId="0" borderId="23" xfId="2" applyNumberFormat="1" applyFont="1" applyBorder="1" applyAlignment="1">
      <alignment horizontal="center" vertical="center"/>
    </xf>
    <xf numFmtId="2" fontId="6" fillId="0" borderId="17" xfId="0" applyNumberFormat="1" applyFont="1" applyBorder="1" applyAlignment="1">
      <alignment horizontal="center" vertical="center" wrapText="1"/>
    </xf>
    <xf numFmtId="0" fontId="13" fillId="2" borderId="17" xfId="3" applyFont="1" applyFill="1" applyBorder="1" applyAlignment="1">
      <alignment horizontal="center" vertical="center" wrapText="1"/>
    </xf>
    <xf numFmtId="0" fontId="13" fillId="0" borderId="24" xfId="3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3" fontId="11" fillId="0" borderId="28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top"/>
    </xf>
    <xf numFmtId="0" fontId="14" fillId="0" borderId="0" xfId="0" applyFont="1"/>
    <xf numFmtId="0" fontId="17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3" fontId="11" fillId="2" borderId="13" xfId="0" applyNumberFormat="1" applyFont="1" applyFill="1" applyBorder="1" applyAlignment="1">
      <alignment horizontal="center" vertical="center"/>
    </xf>
    <xf numFmtId="3" fontId="11" fillId="2" borderId="14" xfId="0" applyNumberFormat="1" applyFont="1" applyFill="1" applyBorder="1" applyAlignment="1">
      <alignment horizontal="center" vertical="center"/>
    </xf>
    <xf numFmtId="3" fontId="11" fillId="2" borderId="15" xfId="0" applyNumberFormat="1" applyFont="1" applyFill="1" applyBorder="1" applyAlignment="1">
      <alignment horizontal="center" vertical="center"/>
    </xf>
    <xf numFmtId="3" fontId="11" fillId="2" borderId="16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left"/>
    </xf>
    <xf numFmtId="0" fontId="2" fillId="0" borderId="20" xfId="0" applyFont="1" applyBorder="1"/>
    <xf numFmtId="49" fontId="0" fillId="0" borderId="20" xfId="0" applyNumberFormat="1" applyBorder="1" applyAlignment="1">
      <alignment horizontal="center"/>
    </xf>
    <xf numFmtId="49" fontId="0" fillId="0" borderId="20" xfId="0" applyNumberFormat="1" applyBorder="1"/>
  </cellXfs>
  <cellStyles count="4">
    <cellStyle name="Excel Built-in Normal 2" xfId="2" xr:uid="{53592B34-87D3-4D57-9107-12513B07D682}"/>
    <cellStyle name="Обычный" xfId="0" builtinId="0"/>
    <cellStyle name="Обычный 2 3 2 2" xfId="3" xr:uid="{A9F8B6E5-F346-46F9-B23B-12E24691A4F8}"/>
    <cellStyle name="Обычный_Лист1" xfId="1" xr:uid="{6A7CE4FA-8B96-4B49-9CDB-A0EDC72D21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7A88-215C-4686-AA88-D2E07D7F5050}">
  <sheetPr>
    <tabColor rgb="FF00B050"/>
  </sheetPr>
  <dimension ref="A1:Y23"/>
  <sheetViews>
    <sheetView tabSelected="1" workbookViewId="0">
      <selection activeCell="H19" sqref="H19"/>
    </sheetView>
  </sheetViews>
  <sheetFormatPr defaultRowHeight="15" x14ac:dyDescent="0.25"/>
  <cols>
    <col min="1" max="1" width="14.42578125" customWidth="1"/>
    <col min="2" max="2" width="18.140625" customWidth="1"/>
    <col min="3" max="3" width="32.5703125" customWidth="1"/>
  </cols>
  <sheetData>
    <row r="1" spans="1:25" ht="18" x14ac:dyDescent="0.25">
      <c r="A1" s="1"/>
      <c r="B1" s="51" t="s">
        <v>38</v>
      </c>
      <c r="C1" s="51"/>
      <c r="D1" s="2"/>
      <c r="E1" s="2"/>
      <c r="F1" s="3"/>
      <c r="G1" s="3"/>
      <c r="H1" s="3"/>
      <c r="I1" s="3"/>
      <c r="J1" s="3"/>
      <c r="K1" s="2"/>
      <c r="L1" s="2"/>
      <c r="M1" s="3"/>
      <c r="N1" s="3"/>
      <c r="O1" s="3"/>
      <c r="P1" s="3"/>
      <c r="Q1" s="3"/>
      <c r="R1" s="2"/>
      <c r="S1" s="2"/>
      <c r="T1" s="3"/>
      <c r="U1" s="3"/>
      <c r="V1" s="3"/>
      <c r="W1" s="3"/>
      <c r="X1" s="3"/>
      <c r="Y1" s="3"/>
    </row>
    <row r="2" spans="1:25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thickBot="1" x14ac:dyDescent="0.3">
      <c r="A3" s="4" t="s">
        <v>0</v>
      </c>
      <c r="B3" s="5"/>
      <c r="C3" s="6"/>
      <c r="D3" s="7" t="s">
        <v>1</v>
      </c>
      <c r="E3" s="8"/>
      <c r="F3" s="8"/>
      <c r="G3" s="8"/>
      <c r="H3" s="8"/>
      <c r="I3" s="8"/>
      <c r="J3" s="9"/>
      <c r="K3" s="7" t="s">
        <v>2</v>
      </c>
      <c r="L3" s="8"/>
      <c r="M3" s="8"/>
      <c r="N3" s="8"/>
      <c r="O3" s="8"/>
      <c r="P3" s="8"/>
      <c r="Q3" s="9"/>
      <c r="R3" s="7" t="s">
        <v>3</v>
      </c>
      <c r="S3" s="8"/>
      <c r="T3" s="8"/>
      <c r="U3" s="8"/>
      <c r="V3" s="8"/>
      <c r="W3" s="8"/>
      <c r="X3" s="9"/>
      <c r="Y3" s="3"/>
    </row>
    <row r="4" spans="1:25" ht="15.75" thickBot="1" x14ac:dyDescent="0.3">
      <c r="A4" s="10" t="s">
        <v>4</v>
      </c>
      <c r="B4" s="11"/>
      <c r="C4" s="12"/>
      <c r="D4" s="13" t="s">
        <v>5</v>
      </c>
      <c r="E4" s="14"/>
      <c r="F4" s="14"/>
      <c r="G4" s="14"/>
      <c r="H4" s="14"/>
      <c r="I4" s="14"/>
      <c r="J4" s="15"/>
      <c r="K4" s="13" t="s">
        <v>5</v>
      </c>
      <c r="L4" s="14"/>
      <c r="M4" s="14"/>
      <c r="N4" s="14"/>
      <c r="O4" s="14"/>
      <c r="P4" s="14"/>
      <c r="Q4" s="15"/>
      <c r="R4" s="13" t="s">
        <v>5</v>
      </c>
      <c r="S4" s="14"/>
      <c r="T4" s="14"/>
      <c r="U4" s="14"/>
      <c r="V4" s="14"/>
      <c r="W4" s="14"/>
      <c r="X4" s="15"/>
      <c r="Y4" s="3"/>
    </row>
    <row r="5" spans="1:25" ht="90" thickBot="1" x14ac:dyDescent="0.3">
      <c r="A5" s="16" t="s">
        <v>6</v>
      </c>
      <c r="B5" s="17" t="s">
        <v>7</v>
      </c>
      <c r="C5" s="18" t="s">
        <v>8</v>
      </c>
      <c r="D5" s="19" t="s">
        <v>9</v>
      </c>
      <c r="E5" s="20" t="s">
        <v>10</v>
      </c>
      <c r="F5" s="48" t="s">
        <v>11</v>
      </c>
      <c r="G5" s="20" t="s">
        <v>12</v>
      </c>
      <c r="H5" s="20" t="s">
        <v>13</v>
      </c>
      <c r="I5" s="20" t="s">
        <v>14</v>
      </c>
      <c r="J5" s="21" t="s">
        <v>15</v>
      </c>
      <c r="K5" s="19" t="s">
        <v>9</v>
      </c>
      <c r="L5" s="20" t="s">
        <v>10</v>
      </c>
      <c r="M5" s="48" t="s">
        <v>11</v>
      </c>
      <c r="N5" s="20" t="s">
        <v>12</v>
      </c>
      <c r="O5" s="20" t="s">
        <v>13</v>
      </c>
      <c r="P5" s="20" t="s">
        <v>14</v>
      </c>
      <c r="Q5" s="21" t="s">
        <v>15</v>
      </c>
      <c r="R5" s="19" t="s">
        <v>9</v>
      </c>
      <c r="S5" s="20" t="s">
        <v>10</v>
      </c>
      <c r="T5" s="48" t="s">
        <v>11</v>
      </c>
      <c r="U5" s="20" t="s">
        <v>12</v>
      </c>
      <c r="V5" s="20" t="s">
        <v>13</v>
      </c>
      <c r="W5" s="20" t="s">
        <v>14</v>
      </c>
      <c r="X5" s="21" t="s">
        <v>15</v>
      </c>
      <c r="Y5" s="3"/>
    </row>
    <row r="6" spans="1:25" x14ac:dyDescent="0.25">
      <c r="A6" s="22" t="s">
        <v>16</v>
      </c>
      <c r="B6" s="23" t="s">
        <v>17</v>
      </c>
      <c r="C6" s="24" t="s">
        <v>18</v>
      </c>
      <c r="D6" s="25">
        <f>D9</f>
        <v>8800</v>
      </c>
      <c r="E6" s="26">
        <v>7200</v>
      </c>
      <c r="F6" s="26">
        <v>6000</v>
      </c>
      <c r="G6" s="26">
        <v>5000</v>
      </c>
      <c r="H6" s="27">
        <v>4300</v>
      </c>
      <c r="I6" s="26">
        <v>6100</v>
      </c>
      <c r="J6" s="28">
        <f>H6</f>
        <v>4300</v>
      </c>
      <c r="K6" s="25">
        <f>K9</f>
        <v>9200</v>
      </c>
      <c r="L6" s="26">
        <v>7500</v>
      </c>
      <c r="M6" s="26">
        <v>6100</v>
      </c>
      <c r="N6" s="26">
        <v>5200</v>
      </c>
      <c r="O6" s="27">
        <v>4500</v>
      </c>
      <c r="P6" s="26">
        <v>6300</v>
      </c>
      <c r="Q6" s="28">
        <f>O6</f>
        <v>4500</v>
      </c>
      <c r="R6" s="25">
        <f>R9</f>
        <v>8600</v>
      </c>
      <c r="S6" s="26">
        <v>6900</v>
      </c>
      <c r="T6" s="26">
        <v>5900</v>
      </c>
      <c r="U6" s="26">
        <v>4800</v>
      </c>
      <c r="V6" s="27">
        <v>4100</v>
      </c>
      <c r="W6" s="26">
        <v>5900</v>
      </c>
      <c r="X6" s="28">
        <f>V6</f>
        <v>4100</v>
      </c>
      <c r="Y6" s="3"/>
    </row>
    <row r="7" spans="1:25" x14ac:dyDescent="0.25">
      <c r="A7" s="29" t="s">
        <v>19</v>
      </c>
      <c r="B7" s="30" t="s">
        <v>20</v>
      </c>
      <c r="C7" s="31" t="s">
        <v>21</v>
      </c>
      <c r="D7" s="53">
        <v>9000</v>
      </c>
      <c r="E7" s="54">
        <v>7400</v>
      </c>
      <c r="F7" s="54">
        <v>7100</v>
      </c>
      <c r="G7" s="54">
        <v>7400</v>
      </c>
      <c r="H7" s="55">
        <v>5200</v>
      </c>
      <c r="I7" s="54">
        <v>7400</v>
      </c>
      <c r="J7" s="56">
        <v>5200</v>
      </c>
      <c r="K7" s="53">
        <v>9400</v>
      </c>
      <c r="L7" s="54">
        <v>7700</v>
      </c>
      <c r="M7" s="54">
        <v>7200</v>
      </c>
      <c r="N7" s="54">
        <v>7700</v>
      </c>
      <c r="O7" s="55">
        <v>5400</v>
      </c>
      <c r="P7" s="54">
        <v>7700</v>
      </c>
      <c r="Q7" s="56">
        <v>5400</v>
      </c>
      <c r="R7" s="53">
        <v>8800</v>
      </c>
      <c r="S7" s="54">
        <v>7100</v>
      </c>
      <c r="T7" s="54">
        <v>7000</v>
      </c>
      <c r="U7" s="54">
        <v>7100</v>
      </c>
      <c r="V7" s="55">
        <v>5000</v>
      </c>
      <c r="W7" s="54">
        <v>7100</v>
      </c>
      <c r="X7" s="56">
        <v>5000</v>
      </c>
      <c r="Y7" s="3"/>
    </row>
    <row r="8" spans="1:25" ht="25.5" x14ac:dyDescent="0.25">
      <c r="A8" s="29" t="s">
        <v>22</v>
      </c>
      <c r="B8" s="30" t="s">
        <v>20</v>
      </c>
      <c r="C8" s="31" t="s">
        <v>23</v>
      </c>
      <c r="D8" s="32">
        <v>9700</v>
      </c>
      <c r="E8" s="33">
        <v>8700</v>
      </c>
      <c r="F8" s="33">
        <v>7100</v>
      </c>
      <c r="G8" s="33">
        <f>E8</f>
        <v>8700</v>
      </c>
      <c r="H8" s="34">
        <v>5200</v>
      </c>
      <c r="I8" s="33">
        <f>E8</f>
        <v>8700</v>
      </c>
      <c r="J8" s="35">
        <f>H8</f>
        <v>5200</v>
      </c>
      <c r="K8" s="32">
        <v>9900</v>
      </c>
      <c r="L8" s="33">
        <v>9000</v>
      </c>
      <c r="M8" s="33">
        <v>7200</v>
      </c>
      <c r="N8" s="33">
        <f>L8</f>
        <v>9000</v>
      </c>
      <c r="O8" s="34">
        <v>5400</v>
      </c>
      <c r="P8" s="33">
        <f>L8</f>
        <v>9000</v>
      </c>
      <c r="Q8" s="35">
        <f>O8</f>
        <v>5400</v>
      </c>
      <c r="R8" s="32">
        <v>9500</v>
      </c>
      <c r="S8" s="33">
        <v>8300</v>
      </c>
      <c r="T8" s="33">
        <v>7000</v>
      </c>
      <c r="U8" s="33">
        <f>S8</f>
        <v>8300</v>
      </c>
      <c r="V8" s="34">
        <v>5000</v>
      </c>
      <c r="W8" s="33">
        <f>S8</f>
        <v>8300</v>
      </c>
      <c r="X8" s="35">
        <f>V8</f>
        <v>5000</v>
      </c>
      <c r="Y8" s="3"/>
    </row>
    <row r="9" spans="1:25" x14ac:dyDescent="0.25">
      <c r="A9" s="29" t="s">
        <v>24</v>
      </c>
      <c r="B9" s="30" t="s">
        <v>17</v>
      </c>
      <c r="C9" s="31" t="s">
        <v>25</v>
      </c>
      <c r="D9" s="32">
        <f>E9</f>
        <v>8800</v>
      </c>
      <c r="E9" s="33">
        <v>8800</v>
      </c>
      <c r="F9" s="33">
        <v>0</v>
      </c>
      <c r="G9" s="33">
        <v>0</v>
      </c>
      <c r="H9" s="34">
        <v>0</v>
      </c>
      <c r="I9" s="33">
        <v>0</v>
      </c>
      <c r="J9" s="35">
        <v>0</v>
      </c>
      <c r="K9" s="32">
        <f>L9</f>
        <v>9200</v>
      </c>
      <c r="L9" s="33">
        <v>9200</v>
      </c>
      <c r="M9" s="33">
        <v>0</v>
      </c>
      <c r="N9" s="33">
        <v>0</v>
      </c>
      <c r="O9" s="34">
        <v>0</v>
      </c>
      <c r="P9" s="33">
        <v>0</v>
      </c>
      <c r="Q9" s="35">
        <v>0</v>
      </c>
      <c r="R9" s="32">
        <f>S9</f>
        <v>8600</v>
      </c>
      <c r="S9" s="33">
        <v>8600</v>
      </c>
      <c r="T9" s="33">
        <v>0</v>
      </c>
      <c r="U9" s="33">
        <v>0</v>
      </c>
      <c r="V9" s="34">
        <v>0</v>
      </c>
      <c r="W9" s="33">
        <v>0</v>
      </c>
      <c r="X9" s="35">
        <v>0</v>
      </c>
      <c r="Y9" s="3"/>
    </row>
    <row r="10" spans="1:25" x14ac:dyDescent="0.25">
      <c r="A10" s="29" t="s">
        <v>26</v>
      </c>
      <c r="B10" s="30" t="s">
        <v>20</v>
      </c>
      <c r="C10" s="31" t="s">
        <v>27</v>
      </c>
      <c r="D10" s="32">
        <f>E10</f>
        <v>9000</v>
      </c>
      <c r="E10" s="33">
        <v>9000</v>
      </c>
      <c r="F10" s="33">
        <v>0</v>
      </c>
      <c r="G10" s="33">
        <v>0</v>
      </c>
      <c r="H10" s="34">
        <v>0</v>
      </c>
      <c r="I10" s="33">
        <v>0</v>
      </c>
      <c r="J10" s="35">
        <v>0</v>
      </c>
      <c r="K10" s="32">
        <f>L10</f>
        <v>9400</v>
      </c>
      <c r="L10" s="33">
        <v>9400</v>
      </c>
      <c r="M10" s="33">
        <v>0</v>
      </c>
      <c r="N10" s="33">
        <v>0</v>
      </c>
      <c r="O10" s="34">
        <v>0</v>
      </c>
      <c r="P10" s="33">
        <v>0</v>
      </c>
      <c r="Q10" s="35">
        <v>0</v>
      </c>
      <c r="R10" s="32">
        <f>S10</f>
        <v>8800</v>
      </c>
      <c r="S10" s="33">
        <v>8800</v>
      </c>
      <c r="T10" s="33">
        <v>0</v>
      </c>
      <c r="U10" s="33">
        <v>0</v>
      </c>
      <c r="V10" s="34">
        <v>0</v>
      </c>
      <c r="W10" s="33">
        <v>0</v>
      </c>
      <c r="X10" s="35">
        <v>0</v>
      </c>
      <c r="Y10" s="3"/>
    </row>
    <row r="11" spans="1:25" ht="25.5" x14ac:dyDescent="0.25">
      <c r="A11" s="29" t="s">
        <v>28</v>
      </c>
      <c r="B11" s="30" t="s">
        <v>20</v>
      </c>
      <c r="C11" s="31" t="s">
        <v>29</v>
      </c>
      <c r="D11" s="32">
        <f>E11</f>
        <v>9700</v>
      </c>
      <c r="E11" s="33">
        <v>9700</v>
      </c>
      <c r="F11" s="33">
        <v>0</v>
      </c>
      <c r="G11" s="33">
        <v>0</v>
      </c>
      <c r="H11" s="34">
        <v>0</v>
      </c>
      <c r="I11" s="33">
        <v>0</v>
      </c>
      <c r="J11" s="35">
        <v>0</v>
      </c>
      <c r="K11" s="32">
        <f>L11</f>
        <v>10000</v>
      </c>
      <c r="L11" s="33">
        <v>10000</v>
      </c>
      <c r="M11" s="33">
        <v>0</v>
      </c>
      <c r="N11" s="33">
        <v>0</v>
      </c>
      <c r="O11" s="34">
        <v>0</v>
      </c>
      <c r="P11" s="33">
        <v>0</v>
      </c>
      <c r="Q11" s="35">
        <v>0</v>
      </c>
      <c r="R11" s="32">
        <f>S11</f>
        <v>9500</v>
      </c>
      <c r="S11" s="33">
        <v>9500</v>
      </c>
      <c r="T11" s="33">
        <v>0</v>
      </c>
      <c r="U11" s="33">
        <v>0</v>
      </c>
      <c r="V11" s="34">
        <v>0</v>
      </c>
      <c r="W11" s="33">
        <v>0</v>
      </c>
      <c r="X11" s="35">
        <v>0</v>
      </c>
      <c r="Y11" s="3"/>
    </row>
    <row r="12" spans="1:25" ht="38.25" x14ac:dyDescent="0.25">
      <c r="A12" s="36" t="s">
        <v>30</v>
      </c>
      <c r="B12" s="37" t="s">
        <v>31</v>
      </c>
      <c r="C12" s="38" t="s">
        <v>40</v>
      </c>
      <c r="D12" s="32">
        <v>10700</v>
      </c>
      <c r="E12" s="33">
        <f>18400/2</f>
        <v>9200</v>
      </c>
      <c r="F12" s="33">
        <v>8100</v>
      </c>
      <c r="G12" s="33">
        <f>E12</f>
        <v>9200</v>
      </c>
      <c r="H12" s="34">
        <v>5800</v>
      </c>
      <c r="I12" s="33">
        <f>E12</f>
        <v>9200</v>
      </c>
      <c r="J12" s="35">
        <f>H12</f>
        <v>5800</v>
      </c>
      <c r="K12" s="32">
        <v>10900</v>
      </c>
      <c r="L12" s="33">
        <f>19200/2</f>
        <v>9600</v>
      </c>
      <c r="M12" s="33">
        <v>8400</v>
      </c>
      <c r="N12" s="33">
        <f>L12</f>
        <v>9600</v>
      </c>
      <c r="O12" s="34">
        <v>6000</v>
      </c>
      <c r="P12" s="33">
        <f>L12</f>
        <v>9600</v>
      </c>
      <c r="Q12" s="35">
        <f>O12</f>
        <v>6000</v>
      </c>
      <c r="R12" s="32">
        <v>10400</v>
      </c>
      <c r="S12" s="33">
        <f>17600/2</f>
        <v>8800</v>
      </c>
      <c r="T12" s="33">
        <v>7700</v>
      </c>
      <c r="U12" s="33">
        <f>S12</f>
        <v>8800</v>
      </c>
      <c r="V12" s="34">
        <v>5200</v>
      </c>
      <c r="W12" s="33">
        <f>S12</f>
        <v>8800</v>
      </c>
      <c r="X12" s="35">
        <f>V12</f>
        <v>5200</v>
      </c>
      <c r="Y12" s="3"/>
    </row>
    <row r="13" spans="1:25" ht="38.25" x14ac:dyDescent="0.25">
      <c r="A13" s="36" t="s">
        <v>32</v>
      </c>
      <c r="B13" s="37" t="s">
        <v>31</v>
      </c>
      <c r="C13" s="38" t="s">
        <v>41</v>
      </c>
      <c r="D13" s="32">
        <v>14500</v>
      </c>
      <c r="E13" s="33">
        <f>20800/2</f>
        <v>10400</v>
      </c>
      <c r="F13" s="33">
        <v>8100</v>
      </c>
      <c r="G13" s="33">
        <f>E13</f>
        <v>10400</v>
      </c>
      <c r="H13" s="34">
        <v>5600</v>
      </c>
      <c r="I13" s="33">
        <f>E13</f>
        <v>10400</v>
      </c>
      <c r="J13" s="35">
        <f>H13</f>
        <v>5600</v>
      </c>
      <c r="K13" s="32">
        <v>15600</v>
      </c>
      <c r="L13" s="33">
        <f>22400/2</f>
        <v>11200</v>
      </c>
      <c r="M13" s="33">
        <v>8400</v>
      </c>
      <c r="N13" s="33">
        <f>L13</f>
        <v>11200</v>
      </c>
      <c r="O13" s="34">
        <v>6000</v>
      </c>
      <c r="P13" s="33">
        <f>L13</f>
        <v>11200</v>
      </c>
      <c r="Q13" s="35">
        <f>O13</f>
        <v>6000</v>
      </c>
      <c r="R13" s="32">
        <v>14300</v>
      </c>
      <c r="S13" s="33">
        <f>20400/2</f>
        <v>10200</v>
      </c>
      <c r="T13" s="33">
        <v>7700</v>
      </c>
      <c r="U13" s="33">
        <f>S13</f>
        <v>10200</v>
      </c>
      <c r="V13" s="34">
        <v>5500</v>
      </c>
      <c r="W13" s="33">
        <f>S13</f>
        <v>10200</v>
      </c>
      <c r="X13" s="35">
        <f>V13</f>
        <v>5500</v>
      </c>
      <c r="Y13" s="3"/>
    </row>
    <row r="14" spans="1:25" ht="25.5" x14ac:dyDescent="0.25">
      <c r="A14" s="39" t="s">
        <v>33</v>
      </c>
      <c r="B14" s="30" t="s">
        <v>34</v>
      </c>
      <c r="C14" s="38" t="s">
        <v>42</v>
      </c>
      <c r="D14" s="32">
        <v>15600</v>
      </c>
      <c r="E14" s="33">
        <f>22400/2</f>
        <v>11200</v>
      </c>
      <c r="F14" s="33">
        <v>8100</v>
      </c>
      <c r="G14" s="33">
        <f>E14</f>
        <v>11200</v>
      </c>
      <c r="H14" s="34">
        <v>5600</v>
      </c>
      <c r="I14" s="33">
        <f>E14</f>
        <v>11200</v>
      </c>
      <c r="J14" s="35">
        <f>H14</f>
        <v>5600</v>
      </c>
      <c r="K14" s="32">
        <v>16900</v>
      </c>
      <c r="L14" s="33">
        <f>24200/2</f>
        <v>12100</v>
      </c>
      <c r="M14" s="33">
        <v>8400</v>
      </c>
      <c r="N14" s="33">
        <f>L14</f>
        <v>12100</v>
      </c>
      <c r="O14" s="34">
        <v>6000</v>
      </c>
      <c r="P14" s="33">
        <f>L14</f>
        <v>12100</v>
      </c>
      <c r="Q14" s="35">
        <f>O14</f>
        <v>6000</v>
      </c>
      <c r="R14" s="32">
        <v>15400</v>
      </c>
      <c r="S14" s="33">
        <f>22000/2</f>
        <v>11000</v>
      </c>
      <c r="T14" s="33">
        <v>7700</v>
      </c>
      <c r="U14" s="33">
        <f>S14</f>
        <v>11000</v>
      </c>
      <c r="V14" s="34">
        <v>5500</v>
      </c>
      <c r="W14" s="33">
        <f>S14</f>
        <v>11000</v>
      </c>
      <c r="X14" s="35">
        <f>V14</f>
        <v>5500</v>
      </c>
      <c r="Y14" s="3"/>
    </row>
    <row r="15" spans="1:25" ht="15.75" thickBot="1" x14ac:dyDescent="0.3">
      <c r="A15" s="40" t="s">
        <v>35</v>
      </c>
      <c r="B15" s="41" t="s">
        <v>34</v>
      </c>
      <c r="C15" s="42" t="s">
        <v>43</v>
      </c>
      <c r="D15" s="43">
        <v>17100</v>
      </c>
      <c r="E15" s="44">
        <f>24400/2</f>
        <v>12200</v>
      </c>
      <c r="F15" s="44">
        <v>8100</v>
      </c>
      <c r="G15" s="44">
        <f>E15</f>
        <v>12200</v>
      </c>
      <c r="H15" s="45">
        <v>5800</v>
      </c>
      <c r="I15" s="44">
        <f>E15</f>
        <v>12200</v>
      </c>
      <c r="J15" s="46">
        <f>H15</f>
        <v>5800</v>
      </c>
      <c r="K15" s="43">
        <v>18300</v>
      </c>
      <c r="L15" s="44">
        <f>26200/2</f>
        <v>13100</v>
      </c>
      <c r="M15" s="44">
        <v>8400</v>
      </c>
      <c r="N15" s="44">
        <f>L15</f>
        <v>13100</v>
      </c>
      <c r="O15" s="45">
        <v>6000</v>
      </c>
      <c r="P15" s="44">
        <f>L15</f>
        <v>13100</v>
      </c>
      <c r="Q15" s="46">
        <f>O15</f>
        <v>6000</v>
      </c>
      <c r="R15" s="43">
        <v>16300</v>
      </c>
      <c r="S15" s="44">
        <f>24000/2</f>
        <v>12000</v>
      </c>
      <c r="T15" s="44">
        <v>7700</v>
      </c>
      <c r="U15" s="44">
        <f>S15</f>
        <v>12000</v>
      </c>
      <c r="V15" s="45">
        <v>5500</v>
      </c>
      <c r="W15" s="44">
        <f>S15</f>
        <v>12000</v>
      </c>
      <c r="X15" s="46">
        <f>V15</f>
        <v>5500</v>
      </c>
      <c r="Y15" s="3"/>
    </row>
    <row r="16" spans="1:25" x14ac:dyDescent="0.25">
      <c r="A16" s="52" t="s">
        <v>37</v>
      </c>
      <c r="B16" s="52"/>
      <c r="C16" s="52"/>
      <c r="D16" s="3" t="s">
        <v>39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47"/>
      <c r="B17" s="47"/>
      <c r="C17" s="47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49" t="s">
        <v>36</v>
      </c>
      <c r="B18" s="49"/>
      <c r="C18" s="49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spans="1:25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5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</row>
    <row r="22" spans="1:25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</row>
    <row r="23" spans="1:25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</row>
  </sheetData>
  <mergeCells count="9">
    <mergeCell ref="A16:C16"/>
    <mergeCell ref="A3:C3"/>
    <mergeCell ref="D3:J3"/>
    <mergeCell ref="K3:Q3"/>
    <mergeCell ref="R3:X3"/>
    <mergeCell ref="A4:C4"/>
    <mergeCell ref="D4:J4"/>
    <mergeCell ref="K4:Q4"/>
    <mergeCell ref="R4:X4"/>
  </mergeCells>
  <dataValidations count="1">
    <dataValidation type="list" allowBlank="1" showInputMessage="1" showErrorMessage="1" sqref="B6:B15" xr:uid="{45DA8DEE-ACE1-47FC-A886-7A209DBEE904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E8EB-5583-4795-8E9A-843B90B06DB0}">
  <sheetPr>
    <tabColor rgb="FF7030A0"/>
  </sheetPr>
  <dimension ref="A1:G98"/>
  <sheetViews>
    <sheetView topLeftCell="A70" workbookViewId="0">
      <selection activeCell="J90" sqref="J90"/>
    </sheetView>
  </sheetViews>
  <sheetFormatPr defaultRowHeight="15" x14ac:dyDescent="0.25"/>
  <cols>
    <col min="2" max="2" width="59.85546875" customWidth="1"/>
  </cols>
  <sheetData>
    <row r="1" spans="1:1" x14ac:dyDescent="0.25">
      <c r="A1" s="57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7" x14ac:dyDescent="0.25">
      <c r="A33" t="s">
        <v>76</v>
      </c>
    </row>
    <row r="34" spans="1:7" x14ac:dyDescent="0.25">
      <c r="A34" t="s">
        <v>77</v>
      </c>
    </row>
    <row r="35" spans="1:7" x14ac:dyDescent="0.25">
      <c r="A35" t="s">
        <v>78</v>
      </c>
    </row>
    <row r="36" spans="1:7" x14ac:dyDescent="0.25">
      <c r="A36" t="s">
        <v>79</v>
      </c>
    </row>
    <row r="37" spans="1:7" x14ac:dyDescent="0.25">
      <c r="A37" t="s">
        <v>80</v>
      </c>
    </row>
    <row r="38" spans="1:7" x14ac:dyDescent="0.25">
      <c r="A38" t="s">
        <v>81</v>
      </c>
    </row>
    <row r="39" spans="1:7" x14ac:dyDescent="0.25">
      <c r="A39" t="s">
        <v>82</v>
      </c>
    </row>
    <row r="40" spans="1:7" x14ac:dyDescent="0.25">
      <c r="A40" t="s">
        <v>83</v>
      </c>
    </row>
    <row r="41" spans="1:7" x14ac:dyDescent="0.25">
      <c r="A41" t="s">
        <v>84</v>
      </c>
    </row>
    <row r="42" spans="1:7" x14ac:dyDescent="0.25">
      <c r="A42" t="s">
        <v>85</v>
      </c>
    </row>
    <row r="44" spans="1:7" x14ac:dyDescent="0.25">
      <c r="A44" s="57" t="s">
        <v>86</v>
      </c>
    </row>
    <row r="45" spans="1:7" x14ac:dyDescent="0.25">
      <c r="A45" s="57" t="s">
        <v>87</v>
      </c>
    </row>
    <row r="46" spans="1:7" x14ac:dyDescent="0.25">
      <c r="A46" s="58" t="s">
        <v>88</v>
      </c>
      <c r="B46" s="58" t="s">
        <v>89</v>
      </c>
      <c r="C46" s="59" t="s">
        <v>90</v>
      </c>
      <c r="D46" s="60"/>
      <c r="E46" s="60"/>
      <c r="F46" s="60"/>
      <c r="G46" s="61"/>
    </row>
    <row r="47" spans="1:7" x14ac:dyDescent="0.25">
      <c r="A47" s="58" t="s">
        <v>91</v>
      </c>
      <c r="B47" s="62"/>
      <c r="C47" s="58">
        <v>6</v>
      </c>
      <c r="D47" s="58">
        <v>10</v>
      </c>
      <c r="E47" s="58">
        <v>14</v>
      </c>
      <c r="F47" s="58">
        <v>18</v>
      </c>
      <c r="G47" s="58">
        <v>21</v>
      </c>
    </row>
    <row r="48" spans="1:7" x14ac:dyDescent="0.25">
      <c r="A48" s="58">
        <v>1</v>
      </c>
      <c r="B48" s="62" t="s">
        <v>92</v>
      </c>
      <c r="C48" s="58">
        <v>2</v>
      </c>
      <c r="D48" s="58">
        <v>3</v>
      </c>
      <c r="E48" s="58">
        <v>4</v>
      </c>
      <c r="F48" s="58">
        <v>5</v>
      </c>
      <c r="G48" s="58">
        <v>5</v>
      </c>
    </row>
    <row r="49" spans="1:7" x14ac:dyDescent="0.25">
      <c r="A49" s="63" t="s">
        <v>93</v>
      </c>
      <c r="B49" s="62"/>
      <c r="C49" s="58"/>
      <c r="D49" s="58"/>
      <c r="E49" s="58"/>
      <c r="F49" s="58"/>
      <c r="G49" s="58"/>
    </row>
    <row r="50" spans="1:7" x14ac:dyDescent="0.25">
      <c r="A50" s="58">
        <v>1</v>
      </c>
      <c r="B50" s="62" t="s">
        <v>50</v>
      </c>
      <c r="C50" s="58">
        <v>1</v>
      </c>
      <c r="D50" s="58">
        <v>1</v>
      </c>
      <c r="E50" s="58">
        <v>1</v>
      </c>
      <c r="F50" s="58">
        <v>1</v>
      </c>
      <c r="G50" s="58">
        <v>1</v>
      </c>
    </row>
    <row r="51" spans="1:7" x14ac:dyDescent="0.25">
      <c r="A51" s="58">
        <v>2</v>
      </c>
      <c r="B51" s="62" t="s">
        <v>51</v>
      </c>
      <c r="C51" s="58">
        <v>1</v>
      </c>
      <c r="D51" s="58">
        <v>1</v>
      </c>
      <c r="E51" s="58">
        <v>1</v>
      </c>
      <c r="F51" s="58">
        <v>1</v>
      </c>
      <c r="G51" s="58">
        <v>1</v>
      </c>
    </row>
    <row r="52" spans="1:7" x14ac:dyDescent="0.25">
      <c r="A52" s="58">
        <v>3</v>
      </c>
      <c r="B52" s="62" t="s">
        <v>94</v>
      </c>
      <c r="C52" s="58">
        <v>1</v>
      </c>
      <c r="D52" s="58">
        <v>1</v>
      </c>
      <c r="E52" s="58">
        <v>1</v>
      </c>
      <c r="F52" s="58">
        <v>1</v>
      </c>
      <c r="G52" s="58">
        <v>1</v>
      </c>
    </row>
    <row r="53" spans="1:7" x14ac:dyDescent="0.25">
      <c r="A53" s="58">
        <v>4</v>
      </c>
      <c r="B53" s="62" t="s">
        <v>95</v>
      </c>
      <c r="C53" s="58" t="s">
        <v>96</v>
      </c>
      <c r="D53" s="58">
        <v>1</v>
      </c>
      <c r="E53" s="58">
        <v>1</v>
      </c>
      <c r="F53" s="58">
        <v>1</v>
      </c>
      <c r="G53" s="58">
        <v>1</v>
      </c>
    </row>
    <row r="54" spans="1:7" x14ac:dyDescent="0.25">
      <c r="A54" s="58">
        <v>5</v>
      </c>
      <c r="B54" s="62" t="s">
        <v>97</v>
      </c>
      <c r="C54" s="58">
        <v>1</v>
      </c>
      <c r="D54" s="58">
        <v>1</v>
      </c>
      <c r="E54" s="58">
        <v>1</v>
      </c>
      <c r="F54" s="58">
        <v>1</v>
      </c>
      <c r="G54" s="58">
        <v>1</v>
      </c>
    </row>
    <row r="55" spans="1:7" x14ac:dyDescent="0.25">
      <c r="A55" s="58">
        <v>6</v>
      </c>
      <c r="B55" s="62" t="s">
        <v>98</v>
      </c>
      <c r="C55" s="58" t="s">
        <v>96</v>
      </c>
      <c r="D55" s="58">
        <v>1</v>
      </c>
      <c r="E55" s="58">
        <v>1</v>
      </c>
      <c r="F55" s="58">
        <v>1</v>
      </c>
      <c r="G55" s="58">
        <v>1</v>
      </c>
    </row>
    <row r="56" spans="1:7" x14ac:dyDescent="0.25">
      <c r="A56" s="58">
        <v>7</v>
      </c>
      <c r="B56" s="62" t="s">
        <v>99</v>
      </c>
      <c r="C56" s="58" t="s">
        <v>96</v>
      </c>
      <c r="D56" s="58" t="s">
        <v>100</v>
      </c>
      <c r="E56" s="58">
        <v>1</v>
      </c>
      <c r="F56" s="58">
        <v>1</v>
      </c>
      <c r="G56" s="58">
        <v>1</v>
      </c>
    </row>
    <row r="57" spans="1:7" x14ac:dyDescent="0.25">
      <c r="A57" s="58"/>
      <c r="B57" s="62" t="s">
        <v>101</v>
      </c>
      <c r="C57" s="58"/>
      <c r="D57" s="58"/>
      <c r="E57" s="58"/>
      <c r="F57" s="58"/>
      <c r="G57" s="58"/>
    </row>
    <row r="58" spans="1:7" x14ac:dyDescent="0.25">
      <c r="A58" s="58"/>
      <c r="B58" s="62" t="s">
        <v>102</v>
      </c>
      <c r="C58" s="58"/>
      <c r="D58" s="58"/>
      <c r="E58" s="58"/>
      <c r="F58" s="58"/>
      <c r="G58" s="58"/>
    </row>
    <row r="59" spans="1:7" x14ac:dyDescent="0.25">
      <c r="A59" s="58"/>
      <c r="B59" s="62" t="s">
        <v>103</v>
      </c>
      <c r="C59" s="58"/>
      <c r="D59" s="58"/>
      <c r="E59" s="58"/>
      <c r="F59" s="58"/>
      <c r="G59" s="58"/>
    </row>
    <row r="60" spans="1:7" x14ac:dyDescent="0.25">
      <c r="A60" s="58"/>
      <c r="B60" s="62" t="s">
        <v>104</v>
      </c>
      <c r="C60" s="58"/>
      <c r="D60" s="58"/>
      <c r="E60" s="58"/>
      <c r="F60" s="58"/>
      <c r="G60" s="58"/>
    </row>
    <row r="61" spans="1:7" x14ac:dyDescent="0.25">
      <c r="A61" s="58">
        <v>8</v>
      </c>
      <c r="B61" s="62" t="s">
        <v>105</v>
      </c>
      <c r="C61" s="58">
        <v>1</v>
      </c>
      <c r="D61" s="58">
        <v>1</v>
      </c>
      <c r="E61" s="58">
        <v>1</v>
      </c>
      <c r="F61" s="58">
        <v>1</v>
      </c>
      <c r="G61" s="58">
        <v>1</v>
      </c>
    </row>
    <row r="62" spans="1:7" x14ac:dyDescent="0.25">
      <c r="A62" s="62" t="s">
        <v>106</v>
      </c>
      <c r="B62" s="62"/>
      <c r="C62" s="58"/>
      <c r="D62" s="58"/>
      <c r="E62" s="58"/>
      <c r="F62" s="58"/>
      <c r="G62" s="58"/>
    </row>
    <row r="63" spans="1:7" x14ac:dyDescent="0.25">
      <c r="A63" s="62" t="s">
        <v>107</v>
      </c>
      <c r="B63" s="62"/>
      <c r="C63" s="58"/>
      <c r="D63" s="58"/>
      <c r="E63" s="58"/>
      <c r="F63" s="58"/>
      <c r="G63" s="58"/>
    </row>
    <row r="64" spans="1:7" x14ac:dyDescent="0.25">
      <c r="A64" s="64" t="s">
        <v>108</v>
      </c>
      <c r="B64" s="62"/>
      <c r="C64" s="58"/>
      <c r="D64" s="58"/>
      <c r="E64" s="58"/>
      <c r="F64" s="58"/>
      <c r="G64" s="58"/>
    </row>
    <row r="65" spans="1:7" x14ac:dyDescent="0.25">
      <c r="A65" s="62" t="s">
        <v>109</v>
      </c>
      <c r="B65" s="62"/>
      <c r="C65" s="62"/>
      <c r="D65" s="62"/>
      <c r="E65" s="62"/>
      <c r="F65" s="62"/>
      <c r="G65" s="62"/>
    </row>
    <row r="66" spans="1:7" x14ac:dyDescent="0.25">
      <c r="A66" s="62" t="s">
        <v>110</v>
      </c>
      <c r="B66" s="62"/>
      <c r="C66" s="62"/>
      <c r="D66" s="62"/>
      <c r="E66" s="62"/>
      <c r="F66" s="62"/>
      <c r="G66" s="62"/>
    </row>
    <row r="67" spans="1:7" x14ac:dyDescent="0.25">
      <c r="A67" s="62" t="s">
        <v>111</v>
      </c>
      <c r="B67" s="62"/>
      <c r="C67" s="62"/>
      <c r="D67" s="62"/>
      <c r="E67" s="62"/>
      <c r="F67" s="62"/>
      <c r="G67" s="62"/>
    </row>
    <row r="68" spans="1:7" x14ac:dyDescent="0.25">
      <c r="A68" s="64" t="s">
        <v>112</v>
      </c>
      <c r="B68" s="62"/>
      <c r="C68" s="62"/>
      <c r="D68" s="62"/>
      <c r="E68" s="62"/>
      <c r="F68" s="62"/>
      <c r="G68" s="62"/>
    </row>
    <row r="69" spans="1:7" x14ac:dyDescent="0.25">
      <c r="A69" s="58" t="s">
        <v>88</v>
      </c>
      <c r="B69" s="58" t="s">
        <v>113</v>
      </c>
      <c r="C69" s="62"/>
      <c r="D69" s="62"/>
      <c r="E69" s="62"/>
      <c r="F69" s="62"/>
      <c r="G69" s="62"/>
    </row>
    <row r="70" spans="1:7" x14ac:dyDescent="0.25">
      <c r="A70" s="58" t="s">
        <v>91</v>
      </c>
      <c r="B70" s="62"/>
      <c r="C70" s="62"/>
      <c r="D70" s="62"/>
      <c r="E70" s="62"/>
      <c r="F70" s="62"/>
      <c r="G70" s="62"/>
    </row>
    <row r="71" spans="1:7" x14ac:dyDescent="0.25">
      <c r="A71" s="58">
        <v>1</v>
      </c>
      <c r="B71" s="62" t="s">
        <v>114</v>
      </c>
      <c r="C71" s="58">
        <v>18</v>
      </c>
      <c r="D71" s="58">
        <v>30</v>
      </c>
      <c r="E71" s="58">
        <v>42</v>
      </c>
      <c r="F71" s="58">
        <v>54</v>
      </c>
      <c r="G71" s="58">
        <v>63</v>
      </c>
    </row>
    <row r="72" spans="1:7" x14ac:dyDescent="0.25">
      <c r="A72" s="58">
        <v>2</v>
      </c>
      <c r="B72" s="62" t="s">
        <v>115</v>
      </c>
      <c r="C72" s="58">
        <v>18</v>
      </c>
      <c r="D72" s="58">
        <v>30</v>
      </c>
      <c r="E72" s="58">
        <v>42</v>
      </c>
      <c r="F72" s="58">
        <v>54</v>
      </c>
      <c r="G72" s="58">
        <v>63</v>
      </c>
    </row>
    <row r="73" spans="1:7" x14ac:dyDescent="0.25">
      <c r="A73" s="58">
        <v>3</v>
      </c>
      <c r="B73" s="62" t="s">
        <v>116</v>
      </c>
      <c r="C73" s="58">
        <v>5</v>
      </c>
      <c r="D73" s="58">
        <v>8</v>
      </c>
      <c r="E73" s="58">
        <v>10</v>
      </c>
      <c r="F73" s="58">
        <v>15</v>
      </c>
      <c r="G73" s="58">
        <v>15</v>
      </c>
    </row>
    <row r="74" spans="1:7" x14ac:dyDescent="0.25">
      <c r="A74" s="58">
        <v>4</v>
      </c>
      <c r="B74" s="62" t="s">
        <v>117</v>
      </c>
      <c r="C74" s="58">
        <v>5</v>
      </c>
      <c r="D74" s="58">
        <v>8</v>
      </c>
      <c r="E74" s="58">
        <v>10</v>
      </c>
      <c r="F74" s="58">
        <v>15</v>
      </c>
      <c r="G74" s="58">
        <v>15</v>
      </c>
    </row>
    <row r="75" spans="1:7" x14ac:dyDescent="0.25">
      <c r="A75" s="58">
        <v>5</v>
      </c>
      <c r="B75" s="62" t="s">
        <v>118</v>
      </c>
      <c r="C75" s="58">
        <v>3</v>
      </c>
      <c r="D75" s="58">
        <v>6</v>
      </c>
      <c r="E75" s="58">
        <v>8</v>
      </c>
      <c r="F75" s="58">
        <v>10</v>
      </c>
      <c r="G75" s="58">
        <v>10</v>
      </c>
    </row>
    <row r="76" spans="1:7" x14ac:dyDescent="0.25">
      <c r="A76" s="58">
        <v>6</v>
      </c>
      <c r="B76" s="62" t="s">
        <v>119</v>
      </c>
      <c r="C76" s="65" t="s">
        <v>120</v>
      </c>
      <c r="D76" s="65" t="s">
        <v>121</v>
      </c>
      <c r="E76" s="65" t="s">
        <v>122</v>
      </c>
      <c r="F76" s="65">
        <v>8</v>
      </c>
      <c r="G76" s="65" t="s">
        <v>123</v>
      </c>
    </row>
    <row r="77" spans="1:7" x14ac:dyDescent="0.25">
      <c r="A77" s="58"/>
      <c r="B77" s="62" t="s">
        <v>124</v>
      </c>
      <c r="C77" s="65"/>
      <c r="D77" s="65"/>
      <c r="E77" s="65"/>
      <c r="F77" s="65"/>
      <c r="G77" s="65"/>
    </row>
    <row r="78" spans="1:7" x14ac:dyDescent="0.25">
      <c r="A78" s="58"/>
      <c r="B78" s="62" t="s">
        <v>125</v>
      </c>
      <c r="C78" s="65"/>
      <c r="D78" s="65"/>
      <c r="E78" s="65"/>
      <c r="F78" s="65"/>
      <c r="G78" s="65"/>
    </row>
    <row r="79" spans="1:7" x14ac:dyDescent="0.25">
      <c r="A79" s="58"/>
      <c r="B79" s="62" t="s">
        <v>126</v>
      </c>
      <c r="C79" s="65"/>
      <c r="D79" s="65"/>
      <c r="E79" s="65"/>
      <c r="F79" s="65"/>
      <c r="G79" s="65"/>
    </row>
    <row r="80" spans="1:7" x14ac:dyDescent="0.25">
      <c r="A80" s="58"/>
      <c r="B80" s="62" t="s">
        <v>127</v>
      </c>
      <c r="C80" s="65"/>
      <c r="D80" s="65"/>
      <c r="E80" s="65"/>
      <c r="F80" s="65"/>
      <c r="G80" s="65"/>
    </row>
    <row r="81" spans="1:7" x14ac:dyDescent="0.25">
      <c r="A81" s="58">
        <v>7</v>
      </c>
      <c r="B81" s="62" t="s">
        <v>128</v>
      </c>
      <c r="C81" s="65" t="s">
        <v>120</v>
      </c>
      <c r="D81" s="65" t="s">
        <v>121</v>
      </c>
      <c r="E81" s="65" t="s">
        <v>122</v>
      </c>
      <c r="F81" s="65">
        <v>8</v>
      </c>
      <c r="G81" s="65" t="s">
        <v>123</v>
      </c>
    </row>
    <row r="82" spans="1:7" x14ac:dyDescent="0.25">
      <c r="A82" s="58"/>
      <c r="B82" s="62" t="s">
        <v>129</v>
      </c>
      <c r="C82" s="65"/>
      <c r="D82" s="65"/>
      <c r="E82" s="65"/>
      <c r="F82" s="65"/>
      <c r="G82" s="65"/>
    </row>
    <row r="83" spans="1:7" x14ac:dyDescent="0.25">
      <c r="A83" s="58"/>
      <c r="B83" s="62" t="s">
        <v>130</v>
      </c>
      <c r="C83" s="66"/>
      <c r="D83" s="66"/>
      <c r="E83" s="66"/>
      <c r="F83" s="66"/>
      <c r="G83" s="66"/>
    </row>
    <row r="84" spans="1:7" x14ac:dyDescent="0.25">
      <c r="A84" s="58">
        <v>8</v>
      </c>
      <c r="B84" s="62" t="s">
        <v>131</v>
      </c>
      <c r="C84" s="65" t="s">
        <v>120</v>
      </c>
      <c r="D84" s="65" t="s">
        <v>121</v>
      </c>
      <c r="E84" s="65" t="s">
        <v>122</v>
      </c>
      <c r="F84" s="65">
        <v>8</v>
      </c>
      <c r="G84" s="65" t="s">
        <v>123</v>
      </c>
    </row>
    <row r="85" spans="1:7" x14ac:dyDescent="0.25">
      <c r="A85" s="58"/>
      <c r="B85" s="62" t="s">
        <v>132</v>
      </c>
      <c r="C85" s="62"/>
      <c r="D85" s="62"/>
      <c r="E85" s="62"/>
      <c r="F85" s="62"/>
      <c r="G85" s="62"/>
    </row>
    <row r="86" spans="1:7" x14ac:dyDescent="0.25">
      <c r="A86" s="58"/>
      <c r="B86" s="62" t="s">
        <v>133</v>
      </c>
      <c r="C86" s="62"/>
      <c r="D86" s="62"/>
      <c r="E86" s="62"/>
      <c r="F86" s="62"/>
      <c r="G86" s="62"/>
    </row>
    <row r="87" spans="1:7" x14ac:dyDescent="0.25">
      <c r="A87" s="58"/>
      <c r="B87" s="62" t="s">
        <v>134</v>
      </c>
      <c r="C87" s="62"/>
      <c r="D87" s="62"/>
      <c r="E87" s="62"/>
      <c r="F87" s="62"/>
      <c r="G87" s="62"/>
    </row>
    <row r="88" spans="1:7" x14ac:dyDescent="0.25">
      <c r="A88" s="58"/>
      <c r="B88" s="62" t="s">
        <v>135</v>
      </c>
      <c r="C88" s="62"/>
      <c r="D88" s="62"/>
      <c r="E88" s="62"/>
      <c r="F88" s="62"/>
      <c r="G88" s="62"/>
    </row>
    <row r="89" spans="1:7" x14ac:dyDescent="0.25">
      <c r="A89" s="58"/>
      <c r="B89" s="62" t="s">
        <v>136</v>
      </c>
      <c r="C89" s="62"/>
      <c r="D89" s="62"/>
      <c r="E89" s="62"/>
      <c r="F89" s="62"/>
      <c r="G89" s="62"/>
    </row>
    <row r="90" spans="1:7" x14ac:dyDescent="0.25">
      <c r="A90" s="58">
        <v>9</v>
      </c>
      <c r="B90" s="62" t="s">
        <v>137</v>
      </c>
      <c r="C90" s="58" t="s">
        <v>96</v>
      </c>
      <c r="D90" s="58">
        <v>5</v>
      </c>
      <c r="E90" s="58">
        <v>8</v>
      </c>
      <c r="F90" s="58">
        <v>10</v>
      </c>
      <c r="G90" s="58">
        <v>10</v>
      </c>
    </row>
    <row r="91" spans="1:7" x14ac:dyDescent="0.25">
      <c r="A91" s="58"/>
      <c r="B91" s="62" t="s">
        <v>138</v>
      </c>
      <c r="C91" s="58"/>
      <c r="D91" s="58"/>
      <c r="E91" s="58"/>
      <c r="F91" s="58"/>
      <c r="G91" s="58"/>
    </row>
    <row r="92" spans="1:7" x14ac:dyDescent="0.25">
      <c r="A92" s="58"/>
      <c r="B92" s="62" t="s">
        <v>139</v>
      </c>
      <c r="C92" s="58">
        <v>3</v>
      </c>
      <c r="D92" s="58"/>
      <c r="E92" s="58"/>
      <c r="F92" s="58"/>
      <c r="G92" s="58"/>
    </row>
    <row r="93" spans="1:7" x14ac:dyDescent="0.25">
      <c r="A93" s="58"/>
      <c r="B93" s="62" t="s">
        <v>140</v>
      </c>
      <c r="C93" s="58">
        <v>3</v>
      </c>
      <c r="D93" s="58"/>
      <c r="E93" s="58"/>
      <c r="F93" s="58"/>
      <c r="G93" s="58"/>
    </row>
    <row r="94" spans="1:7" x14ac:dyDescent="0.25">
      <c r="A94" s="58">
        <v>10</v>
      </c>
      <c r="B94" s="62" t="s">
        <v>141</v>
      </c>
      <c r="C94" s="58">
        <v>6</v>
      </c>
      <c r="D94" s="58">
        <v>10</v>
      </c>
      <c r="E94" s="58">
        <v>12</v>
      </c>
      <c r="F94" s="58">
        <v>15</v>
      </c>
      <c r="G94" s="58">
        <v>18</v>
      </c>
    </row>
    <row r="95" spans="1:7" x14ac:dyDescent="0.25">
      <c r="A95" s="58">
        <v>11</v>
      </c>
      <c r="B95" s="62" t="s">
        <v>142</v>
      </c>
      <c r="C95" s="58">
        <v>4</v>
      </c>
      <c r="D95" s="58">
        <v>6</v>
      </c>
      <c r="E95" s="58">
        <v>7</v>
      </c>
      <c r="F95" s="58">
        <v>8</v>
      </c>
      <c r="G95" s="58">
        <v>10</v>
      </c>
    </row>
    <row r="96" spans="1:7" x14ac:dyDescent="0.25">
      <c r="A96" s="58">
        <v>12</v>
      </c>
      <c r="B96" s="62" t="s">
        <v>143</v>
      </c>
      <c r="C96" s="58" t="s">
        <v>144</v>
      </c>
      <c r="D96" s="58" t="s">
        <v>144</v>
      </c>
      <c r="E96" s="58" t="s">
        <v>144</v>
      </c>
      <c r="F96" s="58" t="s">
        <v>144</v>
      </c>
      <c r="G96" s="58" t="s">
        <v>144</v>
      </c>
    </row>
    <row r="97" spans="1:1" x14ac:dyDescent="0.25">
      <c r="A97" t="s">
        <v>106</v>
      </c>
    </row>
    <row r="98" spans="1:1" x14ac:dyDescent="0.25">
      <c r="A98" t="s">
        <v>107</v>
      </c>
    </row>
  </sheetData>
  <mergeCells count="1">
    <mergeCell ref="C46:G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Калинина</vt:lpstr>
      <vt:lpstr>Общетерапевтическая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2026-08-18T10:06:36Z</dcterms:created>
  <dcterms:modified xsi:type="dcterms:W3CDTF">2026-08-18T10:13:23Z</dcterms:modified>
</cp:coreProperties>
</file>